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33FE64C-AAE0-4C26-AA78-3648599AAD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1.23 по 31.12.2023" sheetId="12" r:id="rId1"/>
  </sheets>
  <definedNames>
    <definedName name="_xlnm.Print_Titles" localSheetId="0">'01.01.23 по 31.12.2023'!$1:$4</definedName>
    <definedName name="_xlnm.Print_Area" localSheetId="0">'01.01.23 по 31.12.2023'!$A$1:$R$40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2" l="1"/>
  <c r="Q38" i="12" l="1"/>
  <c r="R38" i="12"/>
  <c r="P38" i="12"/>
  <c r="N13" i="12"/>
  <c r="M38" i="12" l="1"/>
  <c r="N6" i="12"/>
  <c r="N7" i="12"/>
  <c r="N8" i="12"/>
  <c r="N9" i="12"/>
  <c r="N10" i="12"/>
  <c r="N11" i="12"/>
  <c r="N12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5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5" i="12"/>
  <c r="K36" i="12"/>
  <c r="K37" i="12"/>
  <c r="K5" i="12"/>
  <c r="K18" i="12" l="1"/>
  <c r="K33" i="12"/>
  <c r="K34" i="12"/>
  <c r="O38" i="12"/>
  <c r="L38" i="12"/>
  <c r="N38" i="12" s="1"/>
  <c r="G38" i="12"/>
  <c r="F38" i="12"/>
  <c r="D38" i="12"/>
  <c r="C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5" i="12"/>
  <c r="H38" i="12" l="1"/>
  <c r="I38" i="12"/>
  <c r="K38" i="12" s="1"/>
</calcChain>
</file>

<file path=xl/sharedStrings.xml><?xml version="1.0" encoding="utf-8"?>
<sst xmlns="http://schemas.openxmlformats.org/spreadsheetml/2006/main" count="90" uniqueCount="90">
  <si>
    <t>Найменування платника</t>
  </si>
  <si>
    <t>ЄДРПОУ</t>
  </si>
  <si>
    <t>ПДФО із заробітної плати (100%), грн</t>
  </si>
  <si>
    <t>Орендна плата</t>
  </si>
  <si>
    <t>Річна сума орендної плати по договору, тис.грн</t>
  </si>
  <si>
    <t>00686753</t>
  </si>
  <si>
    <t>ТОВ "СЗПТ"</t>
  </si>
  <si>
    <t>03768084</t>
  </si>
  <si>
    <t>ТОВ ім.КІРОВА</t>
  </si>
  <si>
    <t>03768061</t>
  </si>
  <si>
    <t>ПСП ім.КОТОВСЬКОГО</t>
  </si>
  <si>
    <t>03768078</t>
  </si>
  <si>
    <t>ТОВ "НИВА"</t>
  </si>
  <si>
    <t>30901298</t>
  </si>
  <si>
    <t>ТДВ АПК "Саврань"</t>
  </si>
  <si>
    <t>34457502</t>
  </si>
  <si>
    <t>ФГ"Саврань Агротехсервіс"</t>
  </si>
  <si>
    <t>31630675</t>
  </si>
  <si>
    <t>ТОВ "ВІДРОДЖЕННЯ"</t>
  </si>
  <si>
    <t>31630665</t>
  </si>
  <si>
    <t>ПСП "КОЛОС УКРАЇНИ"</t>
  </si>
  <si>
    <t xml:space="preserve">31630701 </t>
  </si>
  <si>
    <t>ПП "Добробут"</t>
  </si>
  <si>
    <t>39394107</t>
  </si>
  <si>
    <t>ТОВ АПК "Саврань"</t>
  </si>
  <si>
    <t>37015604</t>
  </si>
  <si>
    <t>30817641</t>
  </si>
  <si>
    <t>СВК "Прибужець"</t>
  </si>
  <si>
    <t>37015562</t>
  </si>
  <si>
    <t>ФГ "СУШКО-В"</t>
  </si>
  <si>
    <t>ФГ "Білоус"</t>
  </si>
  <si>
    <t xml:space="preserve">35233316 </t>
  </si>
  <si>
    <t>32935685</t>
  </si>
  <si>
    <t>ФГ "ВОГАС"</t>
  </si>
  <si>
    <t>31630764</t>
  </si>
  <si>
    <t>ПСП "Буревісник"</t>
  </si>
  <si>
    <t>35233342</t>
  </si>
  <si>
    <t>ФГ "МОЯ ФАЗЕНДА"</t>
  </si>
  <si>
    <t>30901282</t>
  </si>
  <si>
    <t>СТОВ "Агросвіт"</t>
  </si>
  <si>
    <t>37015468</t>
  </si>
  <si>
    <t>ФГ "БОГДАН-С"</t>
  </si>
  <si>
    <t>33802952</t>
  </si>
  <si>
    <t>ФГ Коровенко"</t>
  </si>
  <si>
    <t>35233321</t>
  </si>
  <si>
    <t>ФГ "РАЙДУГА"</t>
  </si>
  <si>
    <t>22512172</t>
  </si>
  <si>
    <t>ФГ "НИВА"</t>
  </si>
  <si>
    <t>30901151</t>
  </si>
  <si>
    <t>ТОВ "Концебівське"</t>
  </si>
  <si>
    <t>37015473</t>
  </si>
  <si>
    <t>ФГ РВВ</t>
  </si>
  <si>
    <t>30029647</t>
  </si>
  <si>
    <t>СТОВ "Дружба"</t>
  </si>
  <si>
    <t>42764525</t>
  </si>
  <si>
    <t>ФГ МИШКО АГРО</t>
  </si>
  <si>
    <t>37324876</t>
  </si>
  <si>
    <t>ФГ "ТИМУШ М.І."</t>
  </si>
  <si>
    <t>35233447</t>
  </si>
  <si>
    <t>ФГ "Кам'янське"</t>
  </si>
  <si>
    <t>30901214</t>
  </si>
  <si>
    <t>СФГ КАПУСТЯНСЬКЕ</t>
  </si>
  <si>
    <t>30901167</t>
  </si>
  <si>
    <t>СФГ ВІТАЛІЙ</t>
  </si>
  <si>
    <t>ФГ ДІАЛОГ</t>
  </si>
  <si>
    <t>ФГ СОБОЛЬ</t>
  </si>
  <si>
    <t>Всього</t>
  </si>
  <si>
    <t>Сплачено ПДФО з паїв (100%), грн</t>
  </si>
  <si>
    <t>Сплачено орендної плати, тис.грн</t>
  </si>
  <si>
    <t>ФГ ВІДРОДЖЕННЯ- СВМ</t>
  </si>
  <si>
    <t>СФГ "Павлик"</t>
  </si>
  <si>
    <t>ККД11010100</t>
  </si>
  <si>
    <t>ККД11010400</t>
  </si>
  <si>
    <t>ККД18010600</t>
  </si>
  <si>
    <t>ККД180500500</t>
  </si>
  <si>
    <t>Площа земель під паями у 2023 році, га</t>
  </si>
  <si>
    <r>
      <t xml:space="preserve">2022 </t>
    </r>
    <r>
      <rPr>
        <sz val="11"/>
        <color theme="1"/>
        <rFont val="Times New Roman"/>
        <family val="1"/>
        <charset val="204"/>
      </rPr>
      <t>(для порівняння)</t>
    </r>
  </si>
  <si>
    <t>310,,3</t>
  </si>
  <si>
    <t>Площа земель під орендою                      у 2023 році, га</t>
  </si>
  <si>
    <t>ПДФО із заробітної плати (100%)                           на 1 га площі, грн</t>
  </si>
  <si>
    <t xml:space="preserve">Розмір  ПДФО                                                       на 1 га під паями, грн                                       </t>
  </si>
  <si>
    <t>Площа,га</t>
  </si>
  <si>
    <t>Заборгованість(переплата) по сплаті орендної плати</t>
  </si>
  <si>
    <t>Земельні аукціони 2023 рік</t>
  </si>
  <si>
    <t>Перераховано податків до бюджету усіх рівнів в 2023 році, грн</t>
  </si>
  <si>
    <t>Єдиний податок всього, тис.грн</t>
  </si>
  <si>
    <t>в тому числі : Мінімальне податкове зобовязання за 2022 рік,тис.грн</t>
  </si>
  <si>
    <t>Перераховано податків до бюджету усіх рівнів в 2022 році, грн</t>
  </si>
  <si>
    <t>Надходження податків в розрізі платників (до всіх рівнів бюджету) станом на 31.12.2023 року</t>
  </si>
  <si>
    <t>Сума орендної плати,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</si>
</sst>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49" fontId="2" fillId="0" borderId="5" xfId="0" applyNumberFormat="1" applyFont="1" applyBorder="1"/>
    <xf numFmtId="49" fontId="2" fillId="0" borderId="1" xfId="0" applyNumberFormat="1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2" fontId="2" fillId="0" borderId="0" xfId="0" applyNumberFormat="1" applyFont="1"/>
    <xf numFmtId="4" fontId="2" fillId="0" borderId="1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center"/>
    </xf>
    <xf numFmtId="0" fontId="4" fillId="0" borderId="0" xfId="0" applyFont="1"/>
    <xf numFmtId="4" fontId="2" fillId="0" borderId="5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/>
    <xf numFmtId="4" fontId="5" fillId="0" borderId="1" xfId="0" applyNumberFormat="1" applyFont="1" applyBorder="1"/>
    <xf numFmtId="4" fontId="0" fillId="0" borderId="1" xfId="0" applyNumberFormat="1" applyBorder="1" applyAlignment="1">
      <alignment horizontal="center"/>
    </xf>
    <xf numFmtId="4" fontId="4" fillId="0" borderId="1" xfId="0" applyNumberFormat="1" applyFont="1" applyBorder="1"/>
    <xf numFmtId="4" fontId="6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R39"/>
  <sheetViews>
    <sheetView tabSelected="1" topLeftCell="B1" zoomScaleNormal="100" workbookViewId="0">
      <selection sqref="A1:R4"/>
    </sheetView>
  </sheetViews>
  <sheetFormatPr defaultRowHeight="15" x14ac:dyDescent="0.25"/>
  <cols>
    <col min="1" max="1" width="11.7109375" style="18" customWidth="1"/>
    <col min="2" max="2" width="28.140625" style="18" customWidth="1"/>
    <col min="3" max="3" width="10.5703125" style="18" customWidth="1"/>
    <col min="4" max="4" width="12" style="18" customWidth="1"/>
    <col min="5" max="5" width="15.85546875" style="18" customWidth="1"/>
    <col min="6" max="6" width="16.28515625" style="18" customWidth="1"/>
    <col min="7" max="7" width="14.28515625" style="18" customWidth="1"/>
    <col min="8" max="8" width="11.7109375" style="18" customWidth="1"/>
    <col min="9" max="9" width="14.7109375" style="18" customWidth="1"/>
    <col min="10" max="10" width="11.28515625" style="18" customWidth="1"/>
    <col min="11" max="11" width="12" style="18" customWidth="1"/>
    <col min="12" max="12" width="12.140625" style="18" customWidth="1"/>
    <col min="13" max="13" width="13.140625" style="18" customWidth="1"/>
    <col min="14" max="14" width="11.5703125" style="18" customWidth="1"/>
    <col min="15" max="15" width="11.7109375" style="18" customWidth="1"/>
    <col min="16" max="16" width="15.42578125" style="18" customWidth="1"/>
    <col min="17" max="17" width="10.28515625" customWidth="1"/>
    <col min="18" max="18" width="9.28515625" customWidth="1"/>
  </cols>
  <sheetData>
    <row r="1" spans="1:18" x14ac:dyDescent="0.25">
      <c r="A1" s="40" t="s">
        <v>88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27"/>
    </row>
    <row r="2" spans="1:18" ht="28.5" customHeight="1" x14ac:dyDescent="0.25">
      <c r="A2" s="36" t="s">
        <v>1</v>
      </c>
      <c r="B2" s="36" t="s">
        <v>0</v>
      </c>
      <c r="C2" s="41" t="s">
        <v>78</v>
      </c>
      <c r="D2" s="39" t="s">
        <v>75</v>
      </c>
      <c r="E2" s="39" t="s">
        <v>87</v>
      </c>
      <c r="F2" s="39" t="s">
        <v>84</v>
      </c>
      <c r="G2" s="39" t="s">
        <v>2</v>
      </c>
      <c r="H2" s="39" t="s">
        <v>79</v>
      </c>
      <c r="I2" s="37" t="s">
        <v>67</v>
      </c>
      <c r="J2" s="42" t="s">
        <v>80</v>
      </c>
      <c r="K2" s="43"/>
      <c r="L2" s="36" t="s">
        <v>3</v>
      </c>
      <c r="M2" s="36"/>
      <c r="N2" s="37" t="s">
        <v>82</v>
      </c>
      <c r="O2" s="39" t="s">
        <v>85</v>
      </c>
      <c r="P2" s="37" t="s">
        <v>86</v>
      </c>
      <c r="Q2" s="34" t="s">
        <v>83</v>
      </c>
      <c r="R2" s="35"/>
    </row>
    <row r="3" spans="1:18" ht="86.25" customHeight="1" x14ac:dyDescent="0.25">
      <c r="A3" s="36"/>
      <c r="B3" s="36"/>
      <c r="C3" s="41"/>
      <c r="D3" s="39"/>
      <c r="E3" s="39"/>
      <c r="F3" s="39"/>
      <c r="G3" s="39"/>
      <c r="H3" s="39"/>
      <c r="I3" s="38"/>
      <c r="J3" s="44"/>
      <c r="K3" s="45"/>
      <c r="L3" s="13" t="s">
        <v>4</v>
      </c>
      <c r="M3" s="13" t="s">
        <v>68</v>
      </c>
      <c r="N3" s="38"/>
      <c r="O3" s="39"/>
      <c r="P3" s="46"/>
      <c r="Q3" s="1" t="s">
        <v>81</v>
      </c>
      <c r="R3" s="11" t="s">
        <v>89</v>
      </c>
    </row>
    <row r="4" spans="1:18" ht="47.45" customHeight="1" x14ac:dyDescent="0.25">
      <c r="A4" s="4"/>
      <c r="B4" s="7"/>
      <c r="C4" s="5"/>
      <c r="D4" s="12"/>
      <c r="E4" s="28"/>
      <c r="F4" s="15"/>
      <c r="G4" s="15" t="s">
        <v>71</v>
      </c>
      <c r="H4" s="15"/>
      <c r="I4" s="15" t="s">
        <v>72</v>
      </c>
      <c r="J4" s="13" t="s">
        <v>76</v>
      </c>
      <c r="K4" s="13">
        <v>2023</v>
      </c>
      <c r="L4" s="6"/>
      <c r="M4" s="16" t="s">
        <v>73</v>
      </c>
      <c r="N4" s="16"/>
      <c r="O4" s="17" t="s">
        <v>74</v>
      </c>
      <c r="P4" s="17"/>
      <c r="Q4" s="29"/>
      <c r="R4" s="29"/>
    </row>
    <row r="5" spans="1:18" s="24" customFormat="1" ht="20.25" customHeight="1" x14ac:dyDescent="0.25">
      <c r="A5" s="3" t="s">
        <v>9</v>
      </c>
      <c r="B5" s="9" t="s">
        <v>10</v>
      </c>
      <c r="C5" s="21">
        <v>0</v>
      </c>
      <c r="D5" s="21">
        <v>1269.45</v>
      </c>
      <c r="E5" s="26">
        <v>2538993</v>
      </c>
      <c r="F5" s="26">
        <v>2400445</v>
      </c>
      <c r="G5" s="26">
        <v>592434</v>
      </c>
      <c r="H5" s="25">
        <f t="shared" ref="H5:H38" si="0">G5/(C5+D5)</f>
        <v>466.68557249202411</v>
      </c>
      <c r="I5" s="26">
        <v>1333890</v>
      </c>
      <c r="J5" s="25">
        <v>1149.8</v>
      </c>
      <c r="K5" s="25">
        <f t="shared" ref="K5:K38" si="1">I5/D5</f>
        <v>1050.7621410847216</v>
      </c>
      <c r="L5" s="26">
        <v>0</v>
      </c>
      <c r="M5" s="26">
        <v>0</v>
      </c>
      <c r="N5" s="26">
        <f>M5-L5</f>
        <v>0</v>
      </c>
      <c r="O5" s="26">
        <v>467.3</v>
      </c>
      <c r="P5" s="26">
        <v>0</v>
      </c>
      <c r="Q5" s="30"/>
      <c r="R5" s="30"/>
    </row>
    <row r="6" spans="1:18" s="24" customFormat="1" ht="20.25" customHeight="1" x14ac:dyDescent="0.25">
      <c r="A6" s="2" t="s">
        <v>5</v>
      </c>
      <c r="B6" s="10" t="s">
        <v>6</v>
      </c>
      <c r="C6" s="22">
        <v>194.32</v>
      </c>
      <c r="D6" s="22">
        <v>3317.55</v>
      </c>
      <c r="E6" s="25">
        <v>10232514</v>
      </c>
      <c r="F6" s="25">
        <v>12851762</v>
      </c>
      <c r="G6" s="25">
        <v>3129592</v>
      </c>
      <c r="H6" s="25">
        <f t="shared" si="0"/>
        <v>891.1468818606611</v>
      </c>
      <c r="I6" s="26">
        <v>6498181</v>
      </c>
      <c r="J6" s="25">
        <v>1291.3</v>
      </c>
      <c r="K6" s="25">
        <f t="shared" si="1"/>
        <v>1958.7288812527315</v>
      </c>
      <c r="L6" s="25">
        <v>1354.17</v>
      </c>
      <c r="M6" s="26">
        <v>1438.6</v>
      </c>
      <c r="N6" s="26">
        <f t="shared" ref="N6:N38" si="2">M6-L6</f>
        <v>84.429999999999836</v>
      </c>
      <c r="O6" s="26">
        <v>1305</v>
      </c>
      <c r="P6" s="26">
        <v>0</v>
      </c>
      <c r="Q6" s="30">
        <v>25.180700000000002</v>
      </c>
      <c r="R6" s="30">
        <v>241.2</v>
      </c>
    </row>
    <row r="7" spans="1:18" s="24" customFormat="1" ht="20.25" customHeight="1" x14ac:dyDescent="0.25">
      <c r="A7" s="3" t="s">
        <v>7</v>
      </c>
      <c r="B7" s="9" t="s">
        <v>8</v>
      </c>
      <c r="C7" s="21">
        <v>45.902299999999997</v>
      </c>
      <c r="D7" s="21">
        <v>2237.98</v>
      </c>
      <c r="E7" s="26">
        <v>3320095</v>
      </c>
      <c r="F7" s="26">
        <v>3903480</v>
      </c>
      <c r="G7" s="26">
        <v>1134271</v>
      </c>
      <c r="H7" s="25">
        <f t="shared" si="0"/>
        <v>496.64161765253834</v>
      </c>
      <c r="I7" s="26">
        <v>1743525</v>
      </c>
      <c r="J7" s="25">
        <v>724</v>
      </c>
      <c r="K7" s="25">
        <f t="shared" si="1"/>
        <v>779.06192191172397</v>
      </c>
      <c r="L7" s="26">
        <v>131.82</v>
      </c>
      <c r="M7" s="26">
        <v>134.9</v>
      </c>
      <c r="N7" s="26">
        <f t="shared" si="2"/>
        <v>3.0800000000000125</v>
      </c>
      <c r="O7" s="26">
        <v>850.6</v>
      </c>
      <c r="P7" s="26">
        <v>0</v>
      </c>
      <c r="Q7" s="30"/>
      <c r="R7" s="30"/>
    </row>
    <row r="8" spans="1:18" s="24" customFormat="1" ht="20.25" customHeight="1" x14ac:dyDescent="0.25">
      <c r="A8" s="3" t="s">
        <v>25</v>
      </c>
      <c r="B8" s="9" t="s">
        <v>69</v>
      </c>
      <c r="C8" s="21">
        <v>103.49</v>
      </c>
      <c r="D8" s="21">
        <v>465.73</v>
      </c>
      <c r="E8" s="26">
        <v>1516350</v>
      </c>
      <c r="F8" s="26">
        <v>1781761</v>
      </c>
      <c r="G8" s="26">
        <v>164559</v>
      </c>
      <c r="H8" s="25">
        <f t="shared" si="0"/>
        <v>289.0956045114367</v>
      </c>
      <c r="I8" s="26">
        <v>442832</v>
      </c>
      <c r="J8" s="25">
        <v>715.2</v>
      </c>
      <c r="K8" s="25">
        <f t="shared" si="1"/>
        <v>950.83417430700183</v>
      </c>
      <c r="L8" s="26">
        <v>804.19</v>
      </c>
      <c r="M8" s="26">
        <v>841.2</v>
      </c>
      <c r="N8" s="26">
        <f t="shared" si="2"/>
        <v>37.009999999999991</v>
      </c>
      <c r="O8" s="26">
        <v>352.3</v>
      </c>
      <c r="P8" s="26">
        <v>133.6</v>
      </c>
      <c r="Q8" s="30"/>
      <c r="R8" s="30"/>
    </row>
    <row r="9" spans="1:18" s="24" customFormat="1" ht="20.25" customHeight="1" x14ac:dyDescent="0.25">
      <c r="A9" s="3" t="s">
        <v>19</v>
      </c>
      <c r="B9" s="9" t="s">
        <v>20</v>
      </c>
      <c r="C9" s="21">
        <v>167.95320000000001</v>
      </c>
      <c r="D9" s="21">
        <v>764.36680000000001</v>
      </c>
      <c r="E9" s="26">
        <v>1877870</v>
      </c>
      <c r="F9" s="26">
        <v>1840723</v>
      </c>
      <c r="G9" s="26">
        <v>164341</v>
      </c>
      <c r="H9" s="25">
        <f t="shared" si="0"/>
        <v>176.27102282478117</v>
      </c>
      <c r="I9" s="26">
        <v>404885</v>
      </c>
      <c r="J9" s="25">
        <v>650.9</v>
      </c>
      <c r="K9" s="25">
        <f t="shared" si="1"/>
        <v>529.69987707472376</v>
      </c>
      <c r="L9" s="26">
        <v>994.55</v>
      </c>
      <c r="M9" s="26">
        <v>922.6</v>
      </c>
      <c r="N9" s="26">
        <f t="shared" si="2"/>
        <v>-71.949999999999932</v>
      </c>
      <c r="O9" s="26">
        <v>332.2</v>
      </c>
      <c r="P9" s="26">
        <v>138</v>
      </c>
      <c r="Q9" s="30"/>
      <c r="R9" s="30"/>
    </row>
    <row r="10" spans="1:18" s="24" customFormat="1" ht="20.25" customHeight="1" x14ac:dyDescent="0.25">
      <c r="A10" s="3" t="s">
        <v>11</v>
      </c>
      <c r="B10" s="9" t="s">
        <v>12</v>
      </c>
      <c r="C10" s="21">
        <v>41.337899999999998</v>
      </c>
      <c r="D10" s="21">
        <v>1215.7</v>
      </c>
      <c r="E10" s="33">
        <v>2193506</v>
      </c>
      <c r="F10" s="26">
        <v>2656368</v>
      </c>
      <c r="G10" s="26">
        <v>890585</v>
      </c>
      <c r="H10" s="25">
        <f t="shared" si="0"/>
        <v>708.4790363122703</v>
      </c>
      <c r="I10" s="26">
        <v>1119121</v>
      </c>
      <c r="J10" s="25">
        <v>625.20000000000005</v>
      </c>
      <c r="K10" s="25">
        <f t="shared" si="1"/>
        <v>920.55688080941013</v>
      </c>
      <c r="L10" s="26">
        <v>178.25</v>
      </c>
      <c r="M10" s="26">
        <v>190.7</v>
      </c>
      <c r="N10" s="26">
        <f t="shared" si="2"/>
        <v>12.449999999999989</v>
      </c>
      <c r="O10" s="26">
        <v>409</v>
      </c>
      <c r="P10" s="26">
        <v>0</v>
      </c>
      <c r="Q10" s="30">
        <v>16.5779</v>
      </c>
      <c r="R10" s="30">
        <v>43</v>
      </c>
    </row>
    <row r="11" spans="1:18" s="24" customFormat="1" ht="20.25" customHeight="1" x14ac:dyDescent="0.25">
      <c r="A11" s="3" t="s">
        <v>32</v>
      </c>
      <c r="B11" s="9" t="s">
        <v>33</v>
      </c>
      <c r="C11" s="21">
        <v>0</v>
      </c>
      <c r="D11" s="21">
        <v>260.05</v>
      </c>
      <c r="E11" s="26">
        <v>401954</v>
      </c>
      <c r="F11" s="26">
        <v>501634</v>
      </c>
      <c r="G11" s="26">
        <v>156525</v>
      </c>
      <c r="H11" s="25">
        <f t="shared" si="0"/>
        <v>601.9034800999807</v>
      </c>
      <c r="I11" s="26">
        <v>166603</v>
      </c>
      <c r="J11" s="25">
        <v>637.29999999999995</v>
      </c>
      <c r="K11" s="25">
        <f t="shared" si="1"/>
        <v>640.65756585272061</v>
      </c>
      <c r="L11" s="26">
        <v>8.5</v>
      </c>
      <c r="M11" s="26">
        <v>9.8000000000000007</v>
      </c>
      <c r="N11" s="26">
        <f t="shared" si="2"/>
        <v>1.3000000000000007</v>
      </c>
      <c r="O11" s="26">
        <v>191.4</v>
      </c>
      <c r="P11" s="26">
        <v>82.9</v>
      </c>
      <c r="Q11" s="30"/>
      <c r="R11" s="30"/>
    </row>
    <row r="12" spans="1:18" s="24" customFormat="1" ht="20.25" customHeight="1" x14ac:dyDescent="0.25">
      <c r="A12" s="3" t="s">
        <v>31</v>
      </c>
      <c r="B12" s="9" t="s">
        <v>30</v>
      </c>
      <c r="C12" s="21">
        <v>11.9237</v>
      </c>
      <c r="D12" s="21">
        <v>563.35</v>
      </c>
      <c r="E12" s="26">
        <v>973422</v>
      </c>
      <c r="F12" s="26">
        <v>1072330</v>
      </c>
      <c r="G12" s="26">
        <v>331001</v>
      </c>
      <c r="H12" s="25">
        <f t="shared" si="0"/>
        <v>575.3800321481757</v>
      </c>
      <c r="I12" s="26">
        <v>373074</v>
      </c>
      <c r="J12" s="25">
        <v>593.20000000000005</v>
      </c>
      <c r="K12" s="25">
        <f t="shared" si="1"/>
        <v>662.24194550457082</v>
      </c>
      <c r="L12" s="26">
        <v>93.4</v>
      </c>
      <c r="M12" s="26">
        <v>93.4</v>
      </c>
      <c r="N12" s="26">
        <f t="shared" si="2"/>
        <v>0</v>
      </c>
      <c r="O12" s="26">
        <v>263.8</v>
      </c>
      <c r="P12" s="26">
        <v>27.3</v>
      </c>
      <c r="Q12" s="30"/>
      <c r="R12" s="30"/>
    </row>
    <row r="13" spans="1:18" s="24" customFormat="1" ht="20.25" customHeight="1" x14ac:dyDescent="0.25">
      <c r="A13" s="3" t="s">
        <v>15</v>
      </c>
      <c r="B13" s="9" t="s">
        <v>16</v>
      </c>
      <c r="C13" s="21">
        <v>100.7437</v>
      </c>
      <c r="D13" s="21">
        <v>780.9</v>
      </c>
      <c r="E13" s="26">
        <v>1718903</v>
      </c>
      <c r="F13" s="26">
        <v>1853421</v>
      </c>
      <c r="G13" s="26">
        <v>248714</v>
      </c>
      <c r="H13" s="25">
        <f t="shared" si="0"/>
        <v>282.10262263542518</v>
      </c>
      <c r="I13" s="26">
        <v>316044</v>
      </c>
      <c r="J13" s="25">
        <v>563.9</v>
      </c>
      <c r="K13" s="25">
        <f t="shared" si="1"/>
        <v>404.7176334998079</v>
      </c>
      <c r="L13" s="26">
        <v>848.6</v>
      </c>
      <c r="M13" s="26">
        <v>792.5</v>
      </c>
      <c r="N13" s="26">
        <f t="shared" si="2"/>
        <v>-56.100000000000023</v>
      </c>
      <c r="O13" s="26">
        <v>411.8</v>
      </c>
      <c r="P13" s="26">
        <v>160.5</v>
      </c>
      <c r="Q13" s="30">
        <v>10.1395</v>
      </c>
      <c r="R13" s="30">
        <v>80.2</v>
      </c>
    </row>
    <row r="14" spans="1:18" s="24" customFormat="1" ht="20.25" customHeight="1" x14ac:dyDescent="0.25">
      <c r="A14" s="3" t="s">
        <v>36</v>
      </c>
      <c r="B14" s="9" t="s">
        <v>37</v>
      </c>
      <c r="C14" s="21">
        <v>0</v>
      </c>
      <c r="D14" s="21">
        <v>272.24</v>
      </c>
      <c r="E14" s="26">
        <v>363152</v>
      </c>
      <c r="F14" s="26">
        <v>485754</v>
      </c>
      <c r="G14" s="26">
        <v>103859</v>
      </c>
      <c r="H14" s="25">
        <f t="shared" si="0"/>
        <v>381.49794299147811</v>
      </c>
      <c r="I14" s="26">
        <v>177660</v>
      </c>
      <c r="J14" s="25">
        <v>536.29999999999995</v>
      </c>
      <c r="K14" s="25">
        <f t="shared" si="1"/>
        <v>652.58595357037905</v>
      </c>
      <c r="L14" s="26">
        <v>0</v>
      </c>
      <c r="M14" s="26">
        <v>0</v>
      </c>
      <c r="N14" s="26">
        <f t="shared" si="2"/>
        <v>0</v>
      </c>
      <c r="O14" s="26">
        <v>193.7</v>
      </c>
      <c r="P14" s="26">
        <v>115</v>
      </c>
      <c r="Q14" s="30"/>
      <c r="R14" s="30"/>
    </row>
    <row r="15" spans="1:18" s="24" customFormat="1" ht="20.25" customHeight="1" x14ac:dyDescent="0.25">
      <c r="A15" s="3" t="s">
        <v>40</v>
      </c>
      <c r="B15" s="9" t="s">
        <v>41</v>
      </c>
      <c r="C15" s="21">
        <v>30.492599999999999</v>
      </c>
      <c r="D15" s="21">
        <v>219.6</v>
      </c>
      <c r="E15" s="26">
        <v>431285</v>
      </c>
      <c r="F15" s="26">
        <v>653636</v>
      </c>
      <c r="G15" s="26">
        <v>101088</v>
      </c>
      <c r="H15" s="25">
        <f t="shared" si="0"/>
        <v>404.20228347420112</v>
      </c>
      <c r="I15" s="26">
        <v>128250</v>
      </c>
      <c r="J15" s="25">
        <v>520.5</v>
      </c>
      <c r="K15" s="25">
        <f t="shared" si="1"/>
        <v>584.01639344262298</v>
      </c>
      <c r="L15" s="26">
        <v>126.43</v>
      </c>
      <c r="M15" s="26">
        <v>160.30000000000001</v>
      </c>
      <c r="N15" s="26">
        <f t="shared" si="2"/>
        <v>33.870000000000005</v>
      </c>
      <c r="O15" s="26">
        <v>245.6</v>
      </c>
      <c r="P15" s="26">
        <v>149.6</v>
      </c>
      <c r="Q15" s="30"/>
      <c r="R15" s="30"/>
    </row>
    <row r="16" spans="1:18" s="24" customFormat="1" ht="20.25" customHeight="1" x14ac:dyDescent="0.25">
      <c r="A16" s="3" t="s">
        <v>38</v>
      </c>
      <c r="B16" s="9" t="s">
        <v>39</v>
      </c>
      <c r="C16" s="21">
        <v>0</v>
      </c>
      <c r="D16" s="21">
        <v>244.1232</v>
      </c>
      <c r="E16" s="26">
        <v>367436</v>
      </c>
      <c r="F16" s="26">
        <v>453948</v>
      </c>
      <c r="G16" s="26">
        <v>166552</v>
      </c>
      <c r="H16" s="25">
        <f t="shared" si="0"/>
        <v>682.24568578488243</v>
      </c>
      <c r="I16" s="26">
        <v>146700</v>
      </c>
      <c r="J16" s="25">
        <v>536.4</v>
      </c>
      <c r="K16" s="25">
        <f t="shared" si="1"/>
        <v>600.92608977762052</v>
      </c>
      <c r="L16" s="26">
        <v>11.1</v>
      </c>
      <c r="M16" s="26">
        <v>10.5</v>
      </c>
      <c r="N16" s="26">
        <f t="shared" si="2"/>
        <v>-0.59999999999999964</v>
      </c>
      <c r="O16" s="26">
        <v>128.5</v>
      </c>
      <c r="P16" s="26">
        <v>61.1</v>
      </c>
      <c r="Q16" s="30"/>
      <c r="R16" s="30"/>
    </row>
    <row r="17" spans="1:18" s="24" customFormat="1" ht="20.25" customHeight="1" x14ac:dyDescent="0.25">
      <c r="A17" s="3" t="s">
        <v>21</v>
      </c>
      <c r="B17" s="9" t="s">
        <v>22</v>
      </c>
      <c r="C17" s="21">
        <v>99.550399999999996</v>
      </c>
      <c r="D17" s="21">
        <v>1104.6566</v>
      </c>
      <c r="E17" s="26">
        <v>1498944</v>
      </c>
      <c r="F17" s="26">
        <v>1863709</v>
      </c>
      <c r="G17" s="26">
        <v>401273</v>
      </c>
      <c r="H17" s="25">
        <f t="shared" si="0"/>
        <v>333.22593208642695</v>
      </c>
      <c r="I17" s="26">
        <v>646891</v>
      </c>
      <c r="J17" s="25">
        <v>467</v>
      </c>
      <c r="K17" s="25">
        <f t="shared" si="1"/>
        <v>585.60370707059553</v>
      </c>
      <c r="L17" s="26">
        <v>310.69</v>
      </c>
      <c r="M17" s="26">
        <v>322.3</v>
      </c>
      <c r="N17" s="26">
        <f t="shared" si="2"/>
        <v>11.610000000000014</v>
      </c>
      <c r="O17" s="26">
        <v>480</v>
      </c>
      <c r="P17" s="26">
        <v>0</v>
      </c>
      <c r="Q17" s="30"/>
      <c r="R17" s="30"/>
    </row>
    <row r="18" spans="1:18" s="24" customFormat="1" ht="20.25" customHeight="1" x14ac:dyDescent="0.25">
      <c r="A18" s="3" t="s">
        <v>48</v>
      </c>
      <c r="B18" s="9" t="s">
        <v>49</v>
      </c>
      <c r="C18" s="21">
        <v>0.82</v>
      </c>
      <c r="D18" s="21">
        <v>139.68</v>
      </c>
      <c r="E18" s="26">
        <v>159382</v>
      </c>
      <c r="F18" s="26">
        <v>185882</v>
      </c>
      <c r="G18" s="26">
        <v>56496</v>
      </c>
      <c r="H18" s="25">
        <f t="shared" si="0"/>
        <v>402.10676156583628</v>
      </c>
      <c r="I18" s="26">
        <v>63741</v>
      </c>
      <c r="J18" s="25">
        <v>453.7</v>
      </c>
      <c r="K18" s="25">
        <f t="shared" si="1"/>
        <v>456.33591065292092</v>
      </c>
      <c r="L18" s="26">
        <v>4.8099999999999996</v>
      </c>
      <c r="M18" s="26">
        <v>7.6</v>
      </c>
      <c r="N18" s="26">
        <f t="shared" si="2"/>
        <v>2.79</v>
      </c>
      <c r="O18" s="26">
        <v>56.2</v>
      </c>
      <c r="P18" s="26">
        <v>14.7</v>
      </c>
      <c r="Q18" s="30"/>
      <c r="R18" s="30"/>
    </row>
    <row r="19" spans="1:18" s="24" customFormat="1" ht="20.25" customHeight="1" x14ac:dyDescent="0.25">
      <c r="A19" s="3" t="s">
        <v>56</v>
      </c>
      <c r="B19" s="9" t="s">
        <v>57</v>
      </c>
      <c r="C19" s="21">
        <v>0</v>
      </c>
      <c r="D19" s="21">
        <v>77.98</v>
      </c>
      <c r="E19" s="26">
        <v>63867</v>
      </c>
      <c r="F19" s="26">
        <v>117920</v>
      </c>
      <c r="G19" s="26">
        <v>0</v>
      </c>
      <c r="H19" s="25">
        <f t="shared" si="0"/>
        <v>0</v>
      </c>
      <c r="I19" s="26">
        <v>25200</v>
      </c>
      <c r="J19" s="25">
        <v>421</v>
      </c>
      <c r="K19" s="25">
        <f t="shared" si="1"/>
        <v>323.15978456014363</v>
      </c>
      <c r="L19" s="26">
        <v>0</v>
      </c>
      <c r="M19" s="26">
        <v>0</v>
      </c>
      <c r="N19" s="26">
        <f t="shared" si="2"/>
        <v>0</v>
      </c>
      <c r="O19" s="26">
        <v>92.2</v>
      </c>
      <c r="P19" s="26">
        <v>27.5</v>
      </c>
      <c r="Q19" s="30"/>
      <c r="R19" s="30"/>
    </row>
    <row r="20" spans="1:18" s="24" customFormat="1" ht="20.25" customHeight="1" x14ac:dyDescent="0.25">
      <c r="A20" s="3" t="s">
        <v>17</v>
      </c>
      <c r="B20" s="9" t="s">
        <v>18</v>
      </c>
      <c r="C20" s="21">
        <v>40.536499999999997</v>
      </c>
      <c r="D20" s="21">
        <v>1198.3939</v>
      </c>
      <c r="E20" s="26">
        <v>1562704</v>
      </c>
      <c r="F20" s="26">
        <v>2416550</v>
      </c>
      <c r="G20" s="26">
        <v>181219</v>
      </c>
      <c r="H20" s="25">
        <f t="shared" si="0"/>
        <v>146.27052496249991</v>
      </c>
      <c r="I20" s="26">
        <v>509398</v>
      </c>
      <c r="J20" s="25">
        <v>335.9</v>
      </c>
      <c r="K20" s="25">
        <f t="shared" si="1"/>
        <v>425.06725042575732</v>
      </c>
      <c r="L20" s="26">
        <v>314.45999999999998</v>
      </c>
      <c r="M20" s="26">
        <v>366.3</v>
      </c>
      <c r="N20" s="26">
        <f t="shared" si="2"/>
        <v>51.840000000000032</v>
      </c>
      <c r="O20" s="26">
        <v>1354.2</v>
      </c>
      <c r="P20" s="26">
        <v>1050.3</v>
      </c>
      <c r="Q20" s="30"/>
      <c r="R20" s="30"/>
    </row>
    <row r="21" spans="1:18" s="24" customFormat="1" ht="20.25" customHeight="1" x14ac:dyDescent="0.25">
      <c r="A21" s="3" t="s">
        <v>44</v>
      </c>
      <c r="B21" s="9" t="s">
        <v>45</v>
      </c>
      <c r="C21" s="21">
        <v>0</v>
      </c>
      <c r="D21" s="21">
        <v>103.7</v>
      </c>
      <c r="E21" s="26">
        <v>142056</v>
      </c>
      <c r="F21" s="26">
        <v>174553</v>
      </c>
      <c r="G21" s="26">
        <v>67012</v>
      </c>
      <c r="H21" s="25">
        <f t="shared" si="0"/>
        <v>646.21022179363547</v>
      </c>
      <c r="I21" s="26">
        <v>33127</v>
      </c>
      <c r="J21" s="25">
        <v>320.60000000000002</v>
      </c>
      <c r="K21" s="25">
        <f t="shared" si="1"/>
        <v>319.45033751205398</v>
      </c>
      <c r="L21" s="26">
        <v>0</v>
      </c>
      <c r="M21" s="26">
        <v>0</v>
      </c>
      <c r="N21" s="26">
        <f t="shared" si="2"/>
        <v>0</v>
      </c>
      <c r="O21" s="26">
        <v>73.400000000000006</v>
      </c>
      <c r="P21" s="26">
        <v>33.799999999999997</v>
      </c>
      <c r="Q21" s="30"/>
      <c r="R21" s="30"/>
    </row>
    <row r="22" spans="1:18" s="24" customFormat="1" ht="20.25" customHeight="1" x14ac:dyDescent="0.25">
      <c r="A22" s="3" t="s">
        <v>42</v>
      </c>
      <c r="B22" s="9" t="s">
        <v>43</v>
      </c>
      <c r="C22" s="21">
        <v>44.471299999999999</v>
      </c>
      <c r="D22" s="21">
        <v>291.49</v>
      </c>
      <c r="E22" s="26">
        <v>550059</v>
      </c>
      <c r="F22" s="26">
        <v>740257</v>
      </c>
      <c r="G22" s="26">
        <v>114959</v>
      </c>
      <c r="H22" s="25">
        <f t="shared" si="0"/>
        <v>342.17929267448363</v>
      </c>
      <c r="I22" s="26">
        <v>147055</v>
      </c>
      <c r="J22" s="25">
        <v>316.7</v>
      </c>
      <c r="K22" s="25">
        <f t="shared" si="1"/>
        <v>504.4941507427356</v>
      </c>
      <c r="L22" s="26">
        <v>267.47000000000003</v>
      </c>
      <c r="M22" s="26">
        <v>245.2</v>
      </c>
      <c r="N22" s="26">
        <f t="shared" si="2"/>
        <v>-22.270000000000039</v>
      </c>
      <c r="O22" s="26">
        <v>208.9</v>
      </c>
      <c r="P22" s="26">
        <v>102.7</v>
      </c>
      <c r="Q22" s="30"/>
      <c r="R22" s="30"/>
    </row>
    <row r="23" spans="1:18" s="24" customFormat="1" ht="20.25" customHeight="1" x14ac:dyDescent="0.25">
      <c r="A23" s="3" t="s">
        <v>46</v>
      </c>
      <c r="B23" s="9" t="s">
        <v>47</v>
      </c>
      <c r="C23" s="21">
        <v>14.07</v>
      </c>
      <c r="D23" s="21">
        <v>121.71</v>
      </c>
      <c r="E23" s="26">
        <v>177461</v>
      </c>
      <c r="F23" s="26">
        <v>260004</v>
      </c>
      <c r="G23" s="26">
        <v>68943</v>
      </c>
      <c r="H23" s="25">
        <f t="shared" si="0"/>
        <v>507.75519222271322</v>
      </c>
      <c r="I23" s="26">
        <v>53614</v>
      </c>
      <c r="J23" s="25" t="s">
        <v>77</v>
      </c>
      <c r="K23" s="25">
        <f t="shared" si="1"/>
        <v>440.50612110755077</v>
      </c>
      <c r="L23" s="26">
        <v>52.06</v>
      </c>
      <c r="M23" s="26">
        <v>47.7</v>
      </c>
      <c r="N23" s="26">
        <f t="shared" si="2"/>
        <v>-4.3599999999999994</v>
      </c>
      <c r="O23" s="26">
        <v>88.9</v>
      </c>
      <c r="P23" s="26">
        <v>61</v>
      </c>
      <c r="Q23" s="30"/>
      <c r="R23" s="30"/>
    </row>
    <row r="24" spans="1:18" s="24" customFormat="1" ht="20.25" customHeight="1" x14ac:dyDescent="0.25">
      <c r="A24" s="3" t="s">
        <v>26</v>
      </c>
      <c r="B24" s="9" t="s">
        <v>27</v>
      </c>
      <c r="C24" s="21">
        <v>29.464300000000001</v>
      </c>
      <c r="D24" s="21">
        <v>465.36</v>
      </c>
      <c r="E24" s="26">
        <v>654145</v>
      </c>
      <c r="F24" s="26">
        <v>1041247</v>
      </c>
      <c r="G24" s="26">
        <v>288548</v>
      </c>
      <c r="H24" s="25">
        <f t="shared" si="0"/>
        <v>583.13223501756079</v>
      </c>
      <c r="I24" s="26">
        <v>132121</v>
      </c>
      <c r="J24" s="25">
        <v>279</v>
      </c>
      <c r="K24" s="25">
        <f t="shared" si="1"/>
        <v>283.9113804366512</v>
      </c>
      <c r="L24" s="26">
        <v>206.5</v>
      </c>
      <c r="M24" s="26">
        <v>211.3</v>
      </c>
      <c r="N24" s="26">
        <f t="shared" si="2"/>
        <v>4.8000000000000114</v>
      </c>
      <c r="O24" s="26">
        <v>383.9</v>
      </c>
      <c r="P24" s="26">
        <v>182.3</v>
      </c>
      <c r="Q24" s="30"/>
      <c r="R24" s="30"/>
    </row>
    <row r="25" spans="1:18" s="24" customFormat="1" ht="20.25" customHeight="1" x14ac:dyDescent="0.25">
      <c r="A25" s="3" t="s">
        <v>54</v>
      </c>
      <c r="B25" s="9" t="s">
        <v>55</v>
      </c>
      <c r="C25" s="21">
        <v>0</v>
      </c>
      <c r="D25" s="21">
        <v>224</v>
      </c>
      <c r="E25" s="26">
        <v>133435</v>
      </c>
      <c r="F25" s="26">
        <v>314910</v>
      </c>
      <c r="G25" s="26">
        <v>0</v>
      </c>
      <c r="H25" s="25">
        <f t="shared" si="0"/>
        <v>0</v>
      </c>
      <c r="I25" s="26">
        <v>66313</v>
      </c>
      <c r="J25" s="25">
        <v>256.3</v>
      </c>
      <c r="K25" s="25">
        <f t="shared" si="1"/>
        <v>296.04017857142856</v>
      </c>
      <c r="L25" s="26">
        <v>0</v>
      </c>
      <c r="M25" s="26">
        <v>0</v>
      </c>
      <c r="N25" s="26">
        <f t="shared" si="2"/>
        <v>0</v>
      </c>
      <c r="O25" s="26">
        <v>246.2</v>
      </c>
      <c r="P25" s="26">
        <v>168.5</v>
      </c>
      <c r="Q25" s="30"/>
      <c r="R25" s="30"/>
    </row>
    <row r="26" spans="1:18" s="24" customFormat="1" ht="20.25" customHeight="1" x14ac:dyDescent="0.25">
      <c r="A26" s="8">
        <v>32935638</v>
      </c>
      <c r="B26" s="9" t="s">
        <v>64</v>
      </c>
      <c r="C26" s="21">
        <v>0</v>
      </c>
      <c r="D26" s="21">
        <v>51.936</v>
      </c>
      <c r="E26" s="31">
        <v>18639</v>
      </c>
      <c r="F26" s="26">
        <v>61788</v>
      </c>
      <c r="G26" s="26">
        <v>0</v>
      </c>
      <c r="H26" s="25">
        <f t="shared" si="0"/>
        <v>0</v>
      </c>
      <c r="I26" s="26">
        <v>10639</v>
      </c>
      <c r="J26" s="25">
        <v>248.4</v>
      </c>
      <c r="K26" s="25">
        <f t="shared" si="1"/>
        <v>204.84827479975354</v>
      </c>
      <c r="L26" s="26">
        <v>0</v>
      </c>
      <c r="M26" s="26">
        <v>0</v>
      </c>
      <c r="N26" s="26">
        <f t="shared" si="2"/>
        <v>0</v>
      </c>
      <c r="O26" s="26">
        <v>50.4</v>
      </c>
      <c r="P26" s="26">
        <v>35.6</v>
      </c>
      <c r="Q26" s="30"/>
      <c r="R26" s="30"/>
    </row>
    <row r="27" spans="1:18" s="24" customFormat="1" ht="20.25" customHeight="1" x14ac:dyDescent="0.25">
      <c r="A27" s="3" t="s">
        <v>58</v>
      </c>
      <c r="B27" s="9" t="s">
        <v>59</v>
      </c>
      <c r="C27" s="21">
        <v>0</v>
      </c>
      <c r="D27" s="21">
        <v>45.42</v>
      </c>
      <c r="E27" s="26">
        <v>68365</v>
      </c>
      <c r="F27" s="26">
        <v>52702</v>
      </c>
      <c r="G27" s="26">
        <v>26346</v>
      </c>
      <c r="H27" s="25">
        <f t="shared" si="0"/>
        <v>580.05284015852044</v>
      </c>
      <c r="I27" s="26">
        <v>0</v>
      </c>
      <c r="J27" s="25">
        <v>246.6</v>
      </c>
      <c r="K27" s="25">
        <f t="shared" si="1"/>
        <v>0</v>
      </c>
      <c r="L27" s="26">
        <v>0</v>
      </c>
      <c r="M27" s="26">
        <v>0</v>
      </c>
      <c r="N27" s="26">
        <f t="shared" si="2"/>
        <v>0</v>
      </c>
      <c r="O27" s="26">
        <v>26.3</v>
      </c>
      <c r="P27" s="26">
        <v>15.4</v>
      </c>
      <c r="Q27" s="30"/>
      <c r="R27" s="30"/>
    </row>
    <row r="28" spans="1:18" s="24" customFormat="1" ht="20.25" customHeight="1" x14ac:dyDescent="0.25">
      <c r="A28" s="3" t="s">
        <v>28</v>
      </c>
      <c r="B28" s="9" t="s">
        <v>29</v>
      </c>
      <c r="C28" s="21">
        <v>35.26</v>
      </c>
      <c r="D28" s="21">
        <v>900.14689999999996</v>
      </c>
      <c r="E28" s="26">
        <v>600803</v>
      </c>
      <c r="F28" s="26">
        <v>1425905</v>
      </c>
      <c r="G28" s="26">
        <v>251629</v>
      </c>
      <c r="H28" s="25">
        <f t="shared" si="0"/>
        <v>269.00485767209972</v>
      </c>
      <c r="I28" s="26">
        <v>180596</v>
      </c>
      <c r="J28" s="25">
        <v>206.7</v>
      </c>
      <c r="K28" s="25">
        <f t="shared" si="1"/>
        <v>200.62947503346399</v>
      </c>
      <c r="L28" s="26">
        <v>124.66</v>
      </c>
      <c r="M28" s="26">
        <v>115.5</v>
      </c>
      <c r="N28" s="26">
        <f t="shared" si="2"/>
        <v>-9.1599999999999966</v>
      </c>
      <c r="O28" s="26">
        <v>569.20000000000005</v>
      </c>
      <c r="P28" s="26">
        <v>214.5</v>
      </c>
      <c r="Q28" s="30">
        <v>15.8569</v>
      </c>
      <c r="R28" s="30">
        <v>301</v>
      </c>
    </row>
    <row r="29" spans="1:18" s="24" customFormat="1" ht="20.25" customHeight="1" x14ac:dyDescent="0.25">
      <c r="A29" s="3" t="s">
        <v>23</v>
      </c>
      <c r="B29" s="9" t="s">
        <v>24</v>
      </c>
      <c r="C29" s="21">
        <v>0</v>
      </c>
      <c r="D29" s="21">
        <v>1925.5748000000001</v>
      </c>
      <c r="E29" s="26">
        <v>1260625</v>
      </c>
      <c r="F29" s="26">
        <v>3477811</v>
      </c>
      <c r="G29" s="26">
        <v>305407</v>
      </c>
      <c r="H29" s="25">
        <f t="shared" si="0"/>
        <v>158.60562778449324</v>
      </c>
      <c r="I29" s="26">
        <v>805619</v>
      </c>
      <c r="J29" s="25">
        <v>202.4</v>
      </c>
      <c r="K29" s="25">
        <f t="shared" si="1"/>
        <v>418.37844990493227</v>
      </c>
      <c r="L29" s="26">
        <v>0</v>
      </c>
      <c r="M29" s="26">
        <v>0</v>
      </c>
      <c r="N29" s="26">
        <f t="shared" si="2"/>
        <v>0</v>
      </c>
      <c r="O29" s="26">
        <v>2358</v>
      </c>
      <c r="P29" s="26">
        <v>1726.8</v>
      </c>
      <c r="Q29" s="30"/>
      <c r="R29" s="30"/>
    </row>
    <row r="30" spans="1:18" s="24" customFormat="1" ht="20.25" customHeight="1" x14ac:dyDescent="0.25">
      <c r="A30" s="3" t="s">
        <v>13</v>
      </c>
      <c r="B30" s="9" t="s">
        <v>14</v>
      </c>
      <c r="C30" s="21">
        <v>19.579999999999998</v>
      </c>
      <c r="D30" s="21">
        <v>2123.9180000000001</v>
      </c>
      <c r="E30" s="26">
        <v>1945050</v>
      </c>
      <c r="F30" s="26">
        <v>4258128</v>
      </c>
      <c r="G30" s="26">
        <v>543735</v>
      </c>
      <c r="H30" s="25">
        <f t="shared" si="0"/>
        <v>253.66713661500967</v>
      </c>
      <c r="I30" s="26">
        <v>999862</v>
      </c>
      <c r="J30" s="25">
        <v>193.1</v>
      </c>
      <c r="K30" s="25">
        <f t="shared" si="1"/>
        <v>470.7629955582089</v>
      </c>
      <c r="L30" s="26">
        <v>156.66999999999999</v>
      </c>
      <c r="M30" s="26">
        <v>155.9</v>
      </c>
      <c r="N30" s="26">
        <f t="shared" si="2"/>
        <v>-0.76999999999998181</v>
      </c>
      <c r="O30" s="26">
        <v>2485.6999999999998</v>
      </c>
      <c r="P30" s="26">
        <v>1655.8</v>
      </c>
      <c r="Q30" s="30"/>
      <c r="R30" s="30"/>
    </row>
    <row r="31" spans="1:18" s="24" customFormat="1" ht="20.25" customHeight="1" x14ac:dyDescent="0.25">
      <c r="A31" s="3" t="s">
        <v>60</v>
      </c>
      <c r="B31" s="9" t="s">
        <v>61</v>
      </c>
      <c r="C31" s="21">
        <v>0</v>
      </c>
      <c r="D31" s="21">
        <v>69.05</v>
      </c>
      <c r="E31" s="31">
        <v>39791</v>
      </c>
      <c r="F31" s="26">
        <v>68479</v>
      </c>
      <c r="G31" s="26">
        <v>13898</v>
      </c>
      <c r="H31" s="25">
        <f t="shared" si="0"/>
        <v>201.27443881245475</v>
      </c>
      <c r="I31" s="26">
        <v>15097</v>
      </c>
      <c r="J31" s="25">
        <v>177</v>
      </c>
      <c r="K31" s="25">
        <f t="shared" si="1"/>
        <v>218.63866763215063</v>
      </c>
      <c r="L31" s="26">
        <v>0</v>
      </c>
      <c r="M31" s="26">
        <v>0</v>
      </c>
      <c r="N31" s="26">
        <f t="shared" si="2"/>
        <v>0</v>
      </c>
      <c r="O31" s="26">
        <v>39.5</v>
      </c>
      <c r="P31" s="26">
        <v>17.2</v>
      </c>
      <c r="Q31" s="30"/>
      <c r="R31" s="30"/>
    </row>
    <row r="32" spans="1:18" s="24" customFormat="1" ht="20.25" customHeight="1" x14ac:dyDescent="0.25">
      <c r="A32" s="3" t="s">
        <v>52</v>
      </c>
      <c r="B32" s="9" t="s">
        <v>53</v>
      </c>
      <c r="C32" s="21">
        <v>2.8</v>
      </c>
      <c r="D32" s="21">
        <v>217.43</v>
      </c>
      <c r="E32" s="26">
        <v>175844</v>
      </c>
      <c r="F32" s="26">
        <v>146879</v>
      </c>
      <c r="G32" s="26">
        <v>30001</v>
      </c>
      <c r="H32" s="25">
        <f t="shared" si="0"/>
        <v>136.22576397402713</v>
      </c>
      <c r="I32" s="26">
        <v>95938</v>
      </c>
      <c r="J32" s="25">
        <v>35.1</v>
      </c>
      <c r="K32" s="25">
        <f t="shared" si="1"/>
        <v>441.23625994572967</v>
      </c>
      <c r="L32" s="26">
        <v>16.84</v>
      </c>
      <c r="M32" s="26">
        <v>20.9</v>
      </c>
      <c r="N32" s="26">
        <f t="shared" si="2"/>
        <v>4.0599999999999987</v>
      </c>
      <c r="O32" s="26">
        <v>0</v>
      </c>
      <c r="P32" s="26">
        <v>12</v>
      </c>
      <c r="Q32" s="30"/>
      <c r="R32" s="30"/>
    </row>
    <row r="33" spans="1:18" s="24" customFormat="1" ht="20.25" customHeight="1" x14ac:dyDescent="0.25">
      <c r="A33" s="3" t="s">
        <v>34</v>
      </c>
      <c r="B33" s="9" t="s">
        <v>35</v>
      </c>
      <c r="C33" s="21">
        <v>28.054500000000001</v>
      </c>
      <c r="D33" s="21">
        <v>268.95</v>
      </c>
      <c r="E33" s="26">
        <v>189725</v>
      </c>
      <c r="F33" s="26">
        <v>843</v>
      </c>
      <c r="G33" s="26">
        <v>0</v>
      </c>
      <c r="H33" s="25">
        <f t="shared" si="0"/>
        <v>0</v>
      </c>
      <c r="I33" s="26">
        <v>0</v>
      </c>
      <c r="J33" s="25">
        <v>0</v>
      </c>
      <c r="K33" s="25">
        <f t="shared" si="1"/>
        <v>0</v>
      </c>
      <c r="L33" s="26">
        <v>194.34</v>
      </c>
      <c r="M33" s="26">
        <v>0</v>
      </c>
      <c r="N33" s="26">
        <f t="shared" si="2"/>
        <v>-194.34</v>
      </c>
      <c r="O33" s="26">
        <v>0</v>
      </c>
      <c r="P33" s="26">
        <v>0</v>
      </c>
      <c r="Q33" s="30"/>
      <c r="R33" s="30"/>
    </row>
    <row r="34" spans="1:18" s="24" customFormat="1" ht="20.25" customHeight="1" x14ac:dyDescent="0.25">
      <c r="A34" s="3" t="s">
        <v>50</v>
      </c>
      <c r="B34" s="8" t="s">
        <v>51</v>
      </c>
      <c r="C34" s="21">
        <v>14.6607</v>
      </c>
      <c r="D34" s="21">
        <v>52.96</v>
      </c>
      <c r="E34" s="26">
        <v>0</v>
      </c>
      <c r="F34" s="26">
        <v>0</v>
      </c>
      <c r="G34" s="26">
        <v>0</v>
      </c>
      <c r="H34" s="25">
        <f t="shared" si="0"/>
        <v>0</v>
      </c>
      <c r="I34" s="26">
        <v>0</v>
      </c>
      <c r="J34" s="25">
        <v>0</v>
      </c>
      <c r="K34" s="25">
        <f t="shared" si="1"/>
        <v>0</v>
      </c>
      <c r="L34" s="26">
        <v>21.98</v>
      </c>
      <c r="M34" s="26">
        <v>0</v>
      </c>
      <c r="N34" s="26">
        <f t="shared" si="2"/>
        <v>-21.98</v>
      </c>
      <c r="O34" s="26">
        <v>0</v>
      </c>
      <c r="P34" s="26">
        <v>0</v>
      </c>
      <c r="Q34" s="30"/>
      <c r="R34" s="30"/>
    </row>
    <row r="35" spans="1:18" s="24" customFormat="1" ht="20.25" customHeight="1" x14ac:dyDescent="0.25">
      <c r="A35" s="3" t="s">
        <v>62</v>
      </c>
      <c r="B35" s="8" t="s">
        <v>63</v>
      </c>
      <c r="C35" s="21">
        <v>0</v>
      </c>
      <c r="D35" s="21">
        <v>82.419200000000004</v>
      </c>
      <c r="E35" s="31">
        <v>28709</v>
      </c>
      <c r="F35" s="26">
        <v>86686</v>
      </c>
      <c r="G35" s="26">
        <v>6692</v>
      </c>
      <c r="H35" s="25">
        <f t="shared" si="0"/>
        <v>81.194673085882897</v>
      </c>
      <c r="I35" s="26">
        <v>22536</v>
      </c>
      <c r="J35" s="25">
        <v>0</v>
      </c>
      <c r="K35" s="25">
        <f t="shared" si="1"/>
        <v>273.4314334523994</v>
      </c>
      <c r="L35" s="26">
        <v>0</v>
      </c>
      <c r="M35" s="26">
        <v>0</v>
      </c>
      <c r="N35" s="26">
        <f t="shared" si="2"/>
        <v>0</v>
      </c>
      <c r="O35" s="26">
        <v>57.1</v>
      </c>
      <c r="P35" s="26">
        <v>55.4</v>
      </c>
      <c r="Q35" s="30"/>
      <c r="R35" s="30"/>
    </row>
    <row r="36" spans="1:18" s="24" customFormat="1" ht="20.25" customHeight="1" x14ac:dyDescent="0.25">
      <c r="A36" s="8">
        <v>33803034</v>
      </c>
      <c r="B36" s="8" t="s">
        <v>65</v>
      </c>
      <c r="C36" s="21">
        <v>0</v>
      </c>
      <c r="D36" s="21">
        <v>50.6</v>
      </c>
      <c r="E36" s="31">
        <v>31263</v>
      </c>
      <c r="F36" s="26">
        <v>104736</v>
      </c>
      <c r="G36" s="26">
        <v>39639</v>
      </c>
      <c r="H36" s="25">
        <f t="shared" si="0"/>
        <v>783.37944664031613</v>
      </c>
      <c r="I36" s="26">
        <v>40932</v>
      </c>
      <c r="J36" s="25">
        <v>561.79999999999995</v>
      </c>
      <c r="K36" s="25">
        <f t="shared" si="1"/>
        <v>808.93280632411063</v>
      </c>
      <c r="L36" s="26">
        <v>0</v>
      </c>
      <c r="M36" s="26">
        <v>0</v>
      </c>
      <c r="N36" s="26">
        <f t="shared" si="2"/>
        <v>0</v>
      </c>
      <c r="O36" s="26">
        <v>24.2</v>
      </c>
      <c r="P36" s="26">
        <v>25.7</v>
      </c>
      <c r="Q36" s="32"/>
      <c r="R36" s="32"/>
    </row>
    <row r="37" spans="1:18" s="24" customFormat="1" ht="20.25" customHeight="1" x14ac:dyDescent="0.25">
      <c r="A37" s="8">
        <v>30901256</v>
      </c>
      <c r="B37" s="9" t="s">
        <v>70</v>
      </c>
      <c r="C37" s="21">
        <v>19.79</v>
      </c>
      <c r="D37" s="21">
        <v>50.84</v>
      </c>
      <c r="E37" s="31">
        <v>178759</v>
      </c>
      <c r="F37" s="26">
        <v>202455</v>
      </c>
      <c r="G37" s="26">
        <v>26532</v>
      </c>
      <c r="H37" s="25">
        <f t="shared" si="0"/>
        <v>375.64774175279626</v>
      </c>
      <c r="I37" s="26">
        <v>0</v>
      </c>
      <c r="J37" s="25">
        <v>609.1</v>
      </c>
      <c r="K37" s="25">
        <f t="shared" si="1"/>
        <v>0</v>
      </c>
      <c r="L37" s="26">
        <v>158.35</v>
      </c>
      <c r="M37" s="26">
        <v>159.6</v>
      </c>
      <c r="N37" s="26">
        <f t="shared" si="2"/>
        <v>1.25</v>
      </c>
      <c r="O37" s="26">
        <v>16.3</v>
      </c>
      <c r="P37" s="26">
        <v>9.3000000000000007</v>
      </c>
      <c r="Q37" s="32"/>
      <c r="R37" s="32"/>
    </row>
    <row r="38" spans="1:18" x14ac:dyDescent="0.25">
      <c r="A38" s="19"/>
      <c r="B38" s="14" t="s">
        <v>66</v>
      </c>
      <c r="C38" s="23">
        <f>SUM(C5:C37)</f>
        <v>1045.2211</v>
      </c>
      <c r="D38" s="23">
        <f>SUM(D5:D37)</f>
        <v>21177.255399999998</v>
      </c>
      <c r="E38" s="23">
        <f>SUM(E5:E37)</f>
        <v>35415106</v>
      </c>
      <c r="F38" s="23">
        <f>SUM(F5:F37)</f>
        <v>47456706</v>
      </c>
      <c r="G38" s="23">
        <f>SUM(G5:G37)</f>
        <v>9605850</v>
      </c>
      <c r="H38" s="25">
        <f t="shared" si="0"/>
        <v>432.25830388435787</v>
      </c>
      <c r="I38" s="23">
        <f>SUM(I5:I37)</f>
        <v>16699444</v>
      </c>
      <c r="J38" s="23">
        <v>604.20000000000005</v>
      </c>
      <c r="K38" s="25">
        <f t="shared" si="1"/>
        <v>788.5556312457752</v>
      </c>
      <c r="L38" s="23">
        <f>SUM(L5:L37)</f>
        <v>6379.840000000002</v>
      </c>
      <c r="M38" s="23">
        <f>SUM(M5:M37)</f>
        <v>6246.8</v>
      </c>
      <c r="N38" s="26">
        <f t="shared" si="2"/>
        <v>-133.04000000000178</v>
      </c>
      <c r="O38" s="23">
        <f>SUM(O5:O37)</f>
        <v>13761.799999999997</v>
      </c>
      <c r="P38" s="23">
        <f>SUM(P5:P37)</f>
        <v>6276.5</v>
      </c>
      <c r="Q38" s="23">
        <f t="shared" ref="Q38:R38" si="3">SUM(Q5:Q37)</f>
        <v>67.754999999999995</v>
      </c>
      <c r="R38" s="23">
        <f t="shared" si="3"/>
        <v>665.4</v>
      </c>
    </row>
    <row r="39" spans="1:18" x14ac:dyDescent="0.25">
      <c r="K39" s="20"/>
    </row>
  </sheetData>
  <mergeCells count="16">
    <mergeCell ref="Q2:R2"/>
    <mergeCell ref="L2:M2"/>
    <mergeCell ref="N2:N3"/>
    <mergeCell ref="O2:O3"/>
    <mergeCell ref="A1:O1"/>
    <mergeCell ref="A2:A3"/>
    <mergeCell ref="B2:B3"/>
    <mergeCell ref="C2:C3"/>
    <mergeCell ref="D2:D3"/>
    <mergeCell ref="F2:F3"/>
    <mergeCell ref="G2:G3"/>
    <mergeCell ref="H2:H3"/>
    <mergeCell ref="I2:I3"/>
    <mergeCell ref="J2:K3"/>
    <mergeCell ref="P2:P3"/>
    <mergeCell ref="E2:E3"/>
  </mergeCells>
  <pageMargins left="0.70866141732283472" right="0.70866141732283472" top="0.74803149606299213" bottom="0.74803149606299213" header="0.31496062992125984" footer="0.31496062992125984"/>
  <pageSetup paperSize="9" scale="9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01.01.23 по 31.12.2023</vt:lpstr>
      <vt:lpstr>'01.01.23 по 31.12.2023'!Заголовки_для_печати</vt:lpstr>
      <vt:lpstr>'01.01.23 по 31.12.2023'!Область_печати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2024-02-09T12:39:04Z</dcterms:modified>
</cp:coreProperties>
</file>